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F:\RIS BACK UP 2019-DOCUMENTS\RIS 2025\12.REDOVNA SKUPŠTINA\IZVJEŠĆA za 2025\"/>
    </mc:Choice>
  </mc:AlternateContent>
  <xr:revisionPtr revIDLastSave="0" documentId="13_ncr:1_{400D46F5-AAAD-480D-9E44-692A73F7F1A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definedNames>
    <definedName name="_xlnm.Print_Titles" localSheetId="0">Sheet1!$1:$7</definedName>
  </definedNames>
  <calcPr calcId="191029"/>
</workbook>
</file>

<file path=xl/calcChain.xml><?xml version="1.0" encoding="utf-8"?>
<calcChain xmlns="http://schemas.openxmlformats.org/spreadsheetml/2006/main">
  <c r="D165" i="1" l="1"/>
  <c r="D137" i="1"/>
  <c r="D119" i="1"/>
  <c r="D161" i="1" s="1"/>
  <c r="D102" i="1"/>
  <c r="D85" i="1"/>
  <c r="D66" i="1"/>
  <c r="D49" i="1"/>
  <c r="D32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38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20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03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86" i="1"/>
  <c r="E83" i="1"/>
  <c r="B80" i="1"/>
  <c r="B81" i="1"/>
  <c r="B82" i="1"/>
  <c r="B68" i="1"/>
  <c r="B69" i="1"/>
  <c r="B70" i="1"/>
  <c r="B71" i="1"/>
  <c r="B72" i="1"/>
  <c r="B73" i="1"/>
  <c r="B74" i="1"/>
  <c r="B75" i="1"/>
  <c r="B76" i="1"/>
  <c r="B77" i="1"/>
  <c r="B78" i="1"/>
  <c r="B79" i="1"/>
  <c r="B67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50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33" i="1"/>
  <c r="D167" i="1"/>
  <c r="E165" i="1"/>
  <c r="E161" i="1"/>
  <c r="E28" i="1"/>
  <c r="D28" i="1"/>
  <c r="E22" i="1"/>
  <c r="D22" i="1"/>
  <c r="E19" i="1"/>
  <c r="D19" i="1"/>
  <c r="D16" i="1"/>
  <c r="D83" i="1" l="1"/>
  <c r="D168" i="1"/>
  <c r="D29" i="1"/>
  <c r="E168" i="1"/>
</calcChain>
</file>

<file path=xl/sharedStrings.xml><?xml version="1.0" encoding="utf-8"?>
<sst xmlns="http://schemas.openxmlformats.org/spreadsheetml/2006/main" count="157" uniqueCount="140">
  <si>
    <t>UDRUGA SPECIJALNE JEDINICE POLICIJE</t>
  </si>
  <si>
    <t xml:space="preserve">IZ DOMOVINSKOG RATA „RIS“ KUTINA – PODRUŽNICA KUTINA </t>
  </si>
  <si>
    <t>Kneza Ljudevita Posavskog 27, 44320 Kutina</t>
  </si>
  <si>
    <t xml:space="preserve">OIB:79174334715,    RNO: 0274900,    Br.MR: 03001208 </t>
  </si>
  <si>
    <t xml:space="preserve">              Reg.športskih djelatnosti: PO-03-03-14/19</t>
  </si>
  <si>
    <t>RB</t>
  </si>
  <si>
    <t>OSTVARENO</t>
  </si>
  <si>
    <t>OBRAZLOŽENJE</t>
  </si>
  <si>
    <t>PRIHODI</t>
  </si>
  <si>
    <t>VLASTITI PRIHOD</t>
  </si>
  <si>
    <t>1.1.</t>
  </si>
  <si>
    <t xml:space="preserve"> Stanje na računu 31.12.2023.</t>
  </si>
  <si>
    <t>1.2</t>
  </si>
  <si>
    <t>ČLANARINA</t>
  </si>
  <si>
    <t>1.3</t>
  </si>
  <si>
    <t>PRIHOD OD AKTIVNOSTI</t>
  </si>
  <si>
    <t>1.4</t>
  </si>
  <si>
    <t>BLAGAJNA</t>
  </si>
  <si>
    <t>1.5</t>
  </si>
  <si>
    <t>1.6</t>
  </si>
  <si>
    <t>KAMATE</t>
  </si>
  <si>
    <t>Ukupno 1:</t>
  </si>
  <si>
    <t>LOKALNA UPRAVA I SAMOUPRAVA</t>
  </si>
  <si>
    <t>2.1.</t>
  </si>
  <si>
    <t>SMŽ</t>
  </si>
  <si>
    <t>Ukupno 2:</t>
  </si>
  <si>
    <t>MINISTARSTVO HRVATSKIH BRANITELJA</t>
  </si>
  <si>
    <t>3.1.</t>
  </si>
  <si>
    <t>NZRCD</t>
  </si>
  <si>
    <t>Jačanje kapaviteta OCD</t>
  </si>
  <si>
    <t>Ukupno 3:</t>
  </si>
  <si>
    <t>DONACIJE I POMOĆ</t>
  </si>
  <si>
    <t>4.1.</t>
  </si>
  <si>
    <t>4.2.</t>
  </si>
  <si>
    <t>4.3.</t>
  </si>
  <si>
    <t>4.4.</t>
  </si>
  <si>
    <t>Ukupno 4:</t>
  </si>
  <si>
    <t>SVEUKUPNO PRIHODI:</t>
  </si>
  <si>
    <t>RASHODI</t>
  </si>
  <si>
    <t>RASHODI OSOBLJA</t>
  </si>
  <si>
    <t>PUTNI TROŠKOVI</t>
  </si>
  <si>
    <t xml:space="preserve">            Putni troškovi za provedbu aktivnosti</t>
  </si>
  <si>
    <t>1.2.</t>
  </si>
  <si>
    <t>PLAĆE</t>
  </si>
  <si>
    <t>Administrator</t>
  </si>
  <si>
    <t>1.3.</t>
  </si>
  <si>
    <t>KNJIGOVODSTVO</t>
  </si>
  <si>
    <t>Libra knjigovodstvo i financijsko izviješće FINA</t>
  </si>
  <si>
    <t>RASHODI UREDA</t>
  </si>
  <si>
    <t>ZAKUP I REŽIJE</t>
  </si>
  <si>
    <t xml:space="preserve">          Računi za zakup prostora i režije Grad Kutina</t>
  </si>
  <si>
    <t>2.2.</t>
  </si>
  <si>
    <t>BANKARSKE USLUGE</t>
  </si>
  <si>
    <t xml:space="preserve">          Trošak vođenja računa Erste Banka</t>
  </si>
  <si>
    <t>2.3.</t>
  </si>
  <si>
    <t>OPREMA I SIT. INVENTAR</t>
  </si>
  <si>
    <t xml:space="preserve">DAN OSIGURANJE </t>
  </si>
  <si>
    <t>WEB I MOBITEL</t>
  </si>
  <si>
    <t>Povrat neiskorištenih sredstava</t>
  </si>
  <si>
    <t>BILJEŽNIK</t>
  </si>
  <si>
    <t>Solomizacija zadužnice</t>
  </si>
  <si>
    <t>EDUKACIJSKI MATERIJALI</t>
  </si>
  <si>
    <t xml:space="preserve"> Ronjenje</t>
  </si>
  <si>
    <t xml:space="preserve"> REPREZENTACIJA</t>
  </si>
  <si>
    <t>LAMPIONI i VIJENCI</t>
  </si>
  <si>
    <t>Lampioni Vukovarski vodotoranj 10.080kn, vijenci 800kn</t>
  </si>
  <si>
    <t>VIDLJIVOST PROJEKTA</t>
  </si>
  <si>
    <t>EDUKACIJE</t>
  </si>
  <si>
    <t>Instruktorski tečaj, ronilački tečajevi, edukacije za upravljanje udrugama</t>
  </si>
  <si>
    <t>MDR KARLOVAC</t>
  </si>
  <si>
    <t>3.2.</t>
  </si>
  <si>
    <t>SKUPŠTINA</t>
  </si>
  <si>
    <t>SVEUKUPNO RASHODI</t>
  </si>
  <si>
    <t xml:space="preserve">Ovo izvješće sastavljeno je temeljem čl.6. Zakuna o financijskom poslovanju i računovodstvu neprofitnih organizacija </t>
  </si>
  <si>
    <t xml:space="preserve">    Izvješće sastavio:   </t>
  </si>
  <si>
    <t>Odgovorna osoba:</t>
  </si>
  <si>
    <t>Ime i prezime</t>
  </si>
  <si>
    <t>_______________________</t>
  </si>
  <si>
    <t>M.P.</t>
  </si>
  <si>
    <t>_____________________________</t>
  </si>
  <si>
    <t>DAVOR ŠOŠTARIĆ</t>
  </si>
  <si>
    <t>ŽELJKO PAČAREK</t>
  </si>
  <si>
    <t>2.4.</t>
  </si>
  <si>
    <t>2.5.</t>
  </si>
  <si>
    <t>2.6.</t>
  </si>
  <si>
    <t>2.7.</t>
  </si>
  <si>
    <t>2.8.</t>
  </si>
  <si>
    <t>2.9.</t>
  </si>
  <si>
    <t>2.10.</t>
  </si>
  <si>
    <t>2.11.</t>
  </si>
  <si>
    <t xml:space="preserve"> 01.01.2025. - 31.12.2025.</t>
  </si>
  <si>
    <t>FINANCIJSKO IZVJEŠĆE ZA 2025.G.</t>
  </si>
  <si>
    <t>U Kutini, 27.prosinca 2025.g.</t>
  </si>
  <si>
    <t>Stanje blagajne na dan 31.12.2025.g.  Iznosi 120,00eur,     Vrijednost nefinancijske imovine po izvješću inventurne komisije na dan 31.12.2025.g. iznosi 22.106,00 eur</t>
  </si>
  <si>
    <t>ron.op</t>
  </si>
  <si>
    <t>licenca inst dš</t>
  </si>
  <si>
    <t>licenca inst dk</t>
  </si>
  <si>
    <t>boce</t>
  </si>
  <si>
    <t>putni tr andrea hrastnik</t>
  </si>
  <si>
    <t>atest boca</t>
  </si>
  <si>
    <t>MARES</t>
  </si>
  <si>
    <t>REFF</t>
  </si>
  <si>
    <t>UTOPLJENJE</t>
  </si>
  <si>
    <t>1,2,3,4,5,6</t>
  </si>
  <si>
    <t>POVRAT NZRCD i HZZ</t>
  </si>
  <si>
    <t>HOSTING</t>
  </si>
  <si>
    <t>9,10,11</t>
  </si>
  <si>
    <t>12,13,15</t>
  </si>
  <si>
    <t>DOSTAVA INT AKT PLOČE</t>
  </si>
  <si>
    <t>INT AKT PL</t>
  </si>
  <si>
    <t>KLIMA</t>
  </si>
  <si>
    <t>KARLOVAC</t>
  </si>
  <si>
    <t>SERVIS NIKON</t>
  </si>
  <si>
    <t>Ukupna vrijednost financijske i nefinancijske imovine na dan 31.12.2025.g. iznosi: 31.769,37       eur</t>
  </si>
  <si>
    <t>PRENESENA SREDSTVA IZ 2024.</t>
  </si>
  <si>
    <t>DONACIJE FIZIČKE OSOBE</t>
  </si>
  <si>
    <t>DONACIJE PRAVNE OSOBE</t>
  </si>
  <si>
    <t>Risovi za djecu,  30.godišnjica SJP RIS, Vukovarski vodotoranj</t>
  </si>
  <si>
    <t>Pokazno ronjenje, trenažno ronjenje VP KT, resocijalizacija Ukrajinskih veterana</t>
  </si>
  <si>
    <t>Povrat krive uplate i neutrošenih sredstava</t>
  </si>
  <si>
    <t>Projekt Risovi u miru</t>
  </si>
  <si>
    <t>Kupnja ronilačkih računala</t>
  </si>
  <si>
    <t>Kupnja ronilačke opreme</t>
  </si>
  <si>
    <t>2.12.</t>
  </si>
  <si>
    <t>NAJAM OPREME</t>
  </si>
  <si>
    <t>Baner +beretke</t>
  </si>
  <si>
    <t>Putni troškovi aktivnosti</t>
  </si>
  <si>
    <t>Trošak dostave</t>
  </si>
  <si>
    <t>Plaće osoblja</t>
  </si>
  <si>
    <t>Uredski materijal + oprema</t>
  </si>
  <si>
    <t>Ronilačka oprema 10.068,39</t>
  </si>
  <si>
    <t>WEB stranica</t>
  </si>
  <si>
    <t>resocijalizacoja Ukrajinskih veterana</t>
  </si>
  <si>
    <t>izvanredna skupština</t>
  </si>
  <si>
    <t xml:space="preserve"> okrijepa</t>
  </si>
  <si>
    <t>Ulaznice i stručno vodstvo</t>
  </si>
  <si>
    <t>Pretplata</t>
  </si>
  <si>
    <t>ČASOPIS "UDRUGA"</t>
  </si>
  <si>
    <r>
      <t xml:space="preserve"> članovi udurge i ronioci + </t>
    </r>
    <r>
      <rPr>
        <b/>
        <sz val="11"/>
        <color theme="1"/>
        <rFont val="Calibri"/>
        <family val="2"/>
        <scheme val="minor"/>
      </rPr>
      <t>članarina u blagajni 120eur</t>
    </r>
  </si>
  <si>
    <t>Stanje računa na dan 31.12.2025.g. iznosi:     4.080,78        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</si>
</sst>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"/>
      <scheme val="minor"/>
    </font>
    <font>
      <b/>
      <sz val="16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" fontId="0" fillId="0" borderId="2" xfId="0" applyNumberFormat="1" applyBorder="1"/>
    <xf numFmtId="0" fontId="0" fillId="0" borderId="2" xfId="0" applyBorder="1" applyAlignment="1">
      <alignment wrapText="1"/>
    </xf>
    <xf numFmtId="0" fontId="0" fillId="0" borderId="2" xfId="0" applyBorder="1"/>
    <xf numFmtId="4" fontId="3" fillId="0" borderId="2" xfId="0" applyNumberFormat="1" applyFont="1" applyBorder="1"/>
    <xf numFmtId="0" fontId="3" fillId="0" borderId="2" xfId="0" applyFont="1" applyBorder="1" applyAlignment="1">
      <alignment wrapText="1"/>
    </xf>
    <xf numFmtId="4" fontId="2" fillId="0" borderId="2" xfId="0" applyNumberFormat="1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2" fontId="4" fillId="0" borderId="2" xfId="0" applyNumberFormat="1" applyFont="1" applyBorder="1"/>
    <xf numFmtId="0" fontId="5" fillId="0" borderId="2" xfId="0" applyFont="1" applyBorder="1"/>
    <xf numFmtId="4" fontId="5" fillId="0" borderId="2" xfId="0" applyNumberFormat="1" applyFont="1" applyBorder="1"/>
    <xf numFmtId="0" fontId="5" fillId="0" borderId="2" xfId="0" applyFont="1" applyBorder="1" applyAlignment="1">
      <alignment wrapText="1"/>
    </xf>
    <xf numFmtId="0" fontId="4" fillId="0" borderId="2" xfId="0" applyFont="1" applyBorder="1"/>
    <xf numFmtId="17" fontId="0" fillId="0" borderId="2" xfId="0" applyNumberFormat="1" applyBorder="1"/>
    <xf numFmtId="4" fontId="0" fillId="0" borderId="2" xfId="0" applyNumberFormat="1" applyBorder="1" applyAlignment="1">
      <alignment horizontal="right"/>
    </xf>
    <xf numFmtId="16" fontId="0" fillId="0" borderId="2" xfId="0" applyNumberFormat="1" applyBorder="1"/>
    <xf numFmtId="0" fontId="0" fillId="0" borderId="2" xfId="0" applyBorder="1" applyAlignment="1">
      <alignment horizontal="left"/>
    </xf>
    <xf numFmtId="4" fontId="0" fillId="0" borderId="0" xfId="0" applyNumberFormat="1"/>
    <xf numFmtId="0" fontId="4" fillId="0" borderId="2" xfId="0" applyFont="1" applyBorder="1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80756</xdr:colOff>
      <xdr:row>0</xdr:row>
      <xdr:rowOff>40585</xdr:rowOff>
    </xdr:from>
    <xdr:to>
      <xdr:col>1</xdr:col>
      <xdr:colOff>271256</xdr:colOff>
      <xdr:row>4</xdr:row>
      <xdr:rowOff>58392</xdr:rowOff>
    </xdr:to>
    <xdr:pic>
      <xdr:nvPicPr>
        <xdr:cNvPr id="6" name="Picture 5" descr="Logo RIS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645" y="40005"/>
          <a:ext cx="790575" cy="789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5459897</xdr:colOff>
      <xdr:row>0</xdr:row>
      <xdr:rowOff>16566</xdr:rowOff>
    </xdr:from>
    <xdr:to>
      <xdr:col>5</xdr:col>
      <xdr:colOff>6253370</xdr:colOff>
      <xdr:row>4</xdr:row>
      <xdr:rowOff>84897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89" r="19122"/>
        <a:stretch>
          <a:fillRect/>
        </a:stretch>
      </xdr:blipFill>
      <xdr:spPr>
        <a:xfrm>
          <a:off x="10755630" y="16510"/>
          <a:ext cx="793115" cy="839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8"/>
  <sheetViews>
    <sheetView tabSelected="1" topLeftCell="A124" workbookViewId="0">
      <selection activeCell="E168" sqref="E168"/>
    </sheetView>
  </sheetViews>
  <sheetFormatPr defaultColWidth="9" defaultRowHeight="14.4"/>
  <cols>
    <col min="2" max="2" width="7.88671875" customWidth="1"/>
    <col min="3" max="3" width="32.109375" customWidth="1"/>
    <col min="4" max="5" width="16.33203125" customWidth="1"/>
    <col min="6" max="6" width="95" style="2" customWidth="1"/>
  </cols>
  <sheetData>
    <row r="1" spans="1:6" ht="15" customHeight="1">
      <c r="A1" s="45" t="s">
        <v>0</v>
      </c>
      <c r="B1" s="45"/>
      <c r="C1" s="45"/>
      <c r="D1" s="45"/>
      <c r="E1" s="45"/>
      <c r="F1" s="45"/>
    </row>
    <row r="2" spans="1:6" ht="15" customHeight="1">
      <c r="A2" s="46" t="s">
        <v>1</v>
      </c>
      <c r="B2" s="46"/>
      <c r="C2" s="46"/>
      <c r="D2" s="46"/>
      <c r="E2" s="46"/>
      <c r="F2" s="46"/>
    </row>
    <row r="3" spans="1:6" ht="15" customHeight="1">
      <c r="A3" s="46" t="s">
        <v>2</v>
      </c>
      <c r="B3" s="46"/>
      <c r="C3" s="46"/>
      <c r="D3" s="46"/>
      <c r="E3" s="46"/>
      <c r="F3" s="46"/>
    </row>
    <row r="4" spans="1:6" ht="15.6">
      <c r="A4" s="46" t="s">
        <v>3</v>
      </c>
      <c r="B4" s="46"/>
      <c r="C4" s="46"/>
      <c r="D4" s="46"/>
      <c r="E4" s="46"/>
      <c r="F4" s="46"/>
    </row>
    <row r="5" spans="1:6" ht="15.6">
      <c r="A5" s="46" t="s">
        <v>4</v>
      </c>
      <c r="B5" s="46"/>
      <c r="C5" s="46"/>
      <c r="D5" s="46"/>
      <c r="E5" s="46"/>
      <c r="F5" s="46"/>
    </row>
    <row r="6" spans="1:6" ht="15" customHeight="1">
      <c r="A6" s="41" t="s">
        <v>91</v>
      </c>
      <c r="B6" s="42"/>
      <c r="C6" s="42"/>
      <c r="D6" s="42"/>
      <c r="E6" s="42"/>
      <c r="F6" s="42"/>
    </row>
    <row r="7" spans="1:6" s="1" customFormat="1" ht="39.75" customHeight="1">
      <c r="A7" s="3" t="s">
        <v>5</v>
      </c>
      <c r="B7" s="43" t="s">
        <v>90</v>
      </c>
      <c r="C7" s="43"/>
      <c r="D7" s="3" t="s">
        <v>6</v>
      </c>
      <c r="E7" s="3"/>
      <c r="F7" s="3" t="s">
        <v>7</v>
      </c>
    </row>
    <row r="8" spans="1:6">
      <c r="A8" s="44" t="s">
        <v>8</v>
      </c>
      <c r="B8" s="44"/>
      <c r="C8" s="44"/>
      <c r="D8" s="44"/>
      <c r="E8" s="44"/>
      <c r="F8" s="44"/>
    </row>
    <row r="9" spans="1:6">
      <c r="A9" s="24">
        <v>1</v>
      </c>
      <c r="B9" s="39" t="s">
        <v>9</v>
      </c>
      <c r="C9" s="40"/>
      <c r="D9" s="5"/>
      <c r="E9" s="5"/>
      <c r="F9" s="6"/>
    </row>
    <row r="10" spans="1:6">
      <c r="A10" s="25"/>
      <c r="B10" s="7" t="s">
        <v>10</v>
      </c>
      <c r="C10" s="7" t="s">
        <v>114</v>
      </c>
      <c r="D10" s="5">
        <v>9663.3700000000008</v>
      </c>
      <c r="F10" s="6" t="s">
        <v>11</v>
      </c>
    </row>
    <row r="11" spans="1:6">
      <c r="A11" s="25"/>
      <c r="B11" s="7" t="s">
        <v>12</v>
      </c>
      <c r="C11" s="7" t="s">
        <v>13</v>
      </c>
      <c r="D11" s="5">
        <v>5980</v>
      </c>
      <c r="E11" s="5"/>
      <c r="F11" s="23" t="s">
        <v>138</v>
      </c>
    </row>
    <row r="12" spans="1:6">
      <c r="A12" s="25"/>
      <c r="B12" s="7" t="s">
        <v>14</v>
      </c>
      <c r="C12" s="7" t="s">
        <v>15</v>
      </c>
      <c r="D12" s="5">
        <v>4670</v>
      </c>
      <c r="E12" s="5"/>
      <c r="F12" s="6" t="s">
        <v>118</v>
      </c>
    </row>
    <row r="13" spans="1:6">
      <c r="A13" s="25"/>
      <c r="B13" s="7" t="s">
        <v>16</v>
      </c>
      <c r="C13" s="7" t="s">
        <v>17</v>
      </c>
      <c r="D13" s="5"/>
      <c r="E13" s="5"/>
      <c r="F13" s="6"/>
    </row>
    <row r="14" spans="1:6">
      <c r="A14" s="25"/>
      <c r="B14" s="7" t="s">
        <v>18</v>
      </c>
      <c r="C14" s="7" t="s">
        <v>104</v>
      </c>
      <c r="D14" s="5">
        <v>179.51</v>
      </c>
      <c r="E14" s="5"/>
      <c r="F14" s="6" t="s">
        <v>119</v>
      </c>
    </row>
    <row r="15" spans="1:6">
      <c r="A15" s="38"/>
      <c r="B15" s="7" t="s">
        <v>19</v>
      </c>
      <c r="C15" s="7" t="s">
        <v>20</v>
      </c>
      <c r="D15" s="5"/>
      <c r="E15" s="5"/>
      <c r="F15" s="6"/>
    </row>
    <row r="16" spans="1:6">
      <c r="A16" s="27" t="s">
        <v>21</v>
      </c>
      <c r="B16" s="28"/>
      <c r="C16" s="29"/>
      <c r="D16" s="8">
        <f>SUM(D9:D15)</f>
        <v>20492.88</v>
      </c>
      <c r="E16" s="8"/>
      <c r="F16" s="9"/>
    </row>
    <row r="17" spans="1:6">
      <c r="A17" s="24">
        <v>2</v>
      </c>
      <c r="B17" s="39" t="s">
        <v>22</v>
      </c>
      <c r="C17" s="40"/>
      <c r="D17" s="5"/>
      <c r="E17" s="5"/>
      <c r="F17" s="6"/>
    </row>
    <row r="18" spans="1:6">
      <c r="A18" s="25"/>
      <c r="B18" s="7" t="s">
        <v>23</v>
      </c>
      <c r="C18" s="7" t="s">
        <v>24</v>
      </c>
      <c r="D18" s="5">
        <v>3500</v>
      </c>
      <c r="E18" s="5"/>
      <c r="F18" s="6" t="s">
        <v>120</v>
      </c>
    </row>
    <row r="19" spans="1:6">
      <c r="A19" s="27" t="s">
        <v>25</v>
      </c>
      <c r="B19" s="28"/>
      <c r="C19" s="29"/>
      <c r="D19" s="8">
        <f>SUM(D17:D18)</f>
        <v>3500</v>
      </c>
      <c r="E19" s="8">
        <f>SUM(E17:E18)</f>
        <v>0</v>
      </c>
      <c r="F19" s="9"/>
    </row>
    <row r="20" spans="1:6">
      <c r="A20" s="24">
        <v>3</v>
      </c>
      <c r="B20" s="39" t="s">
        <v>26</v>
      </c>
      <c r="C20" s="40"/>
      <c r="D20" s="5">
        <v>3500</v>
      </c>
      <c r="E20" s="5"/>
      <c r="F20" s="6" t="s">
        <v>117</v>
      </c>
    </row>
    <row r="21" spans="1:6">
      <c r="A21" s="25"/>
      <c r="B21" s="7" t="s">
        <v>27</v>
      </c>
      <c r="C21" s="7" t="s">
        <v>28</v>
      </c>
      <c r="D21" s="5">
        <v>14400</v>
      </c>
      <c r="E21" s="5"/>
      <c r="F21" s="6" t="s">
        <v>29</v>
      </c>
    </row>
    <row r="22" spans="1:6">
      <c r="A22" s="27" t="s">
        <v>30</v>
      </c>
      <c r="B22" s="28"/>
      <c r="C22" s="29"/>
      <c r="D22" s="8">
        <f>SUM(D20:D21)</f>
        <v>17900</v>
      </c>
      <c r="E22" s="8">
        <f>SUM(E20:E21)</f>
        <v>0</v>
      </c>
      <c r="F22" s="9"/>
    </row>
    <row r="23" spans="1:6">
      <c r="A23" s="24">
        <v>4</v>
      </c>
      <c r="B23" s="39" t="s">
        <v>31</v>
      </c>
      <c r="C23" s="40"/>
      <c r="D23" s="5"/>
      <c r="E23" s="5"/>
      <c r="F23" s="6"/>
    </row>
    <row r="24" spans="1:6">
      <c r="A24" s="25"/>
      <c r="B24" s="7" t="s">
        <v>32</v>
      </c>
      <c r="C24" s="7" t="s">
        <v>115</v>
      </c>
      <c r="D24" s="5">
        <v>840</v>
      </c>
      <c r="E24" s="5"/>
      <c r="F24" s="6" t="s">
        <v>121</v>
      </c>
    </row>
    <row r="25" spans="1:6">
      <c r="A25" s="25"/>
      <c r="B25" s="7" t="s">
        <v>33</v>
      </c>
      <c r="C25" s="7" t="s">
        <v>116</v>
      </c>
      <c r="D25" s="5">
        <v>1990</v>
      </c>
      <c r="E25" s="5"/>
      <c r="F25" s="6" t="s">
        <v>122</v>
      </c>
    </row>
    <row r="26" spans="1:6">
      <c r="A26" s="25"/>
      <c r="B26" s="7" t="s">
        <v>34</v>
      </c>
      <c r="C26" s="7"/>
      <c r="D26" s="5"/>
      <c r="E26" s="5"/>
      <c r="F26" s="6"/>
    </row>
    <row r="27" spans="1:6">
      <c r="A27" s="38"/>
      <c r="B27" s="7" t="s">
        <v>35</v>
      </c>
      <c r="C27" s="7"/>
      <c r="D27" s="5"/>
      <c r="E27" s="5"/>
      <c r="F27" s="6"/>
    </row>
    <row r="28" spans="1:6">
      <c r="A28" s="27" t="s">
        <v>36</v>
      </c>
      <c r="B28" s="28"/>
      <c r="C28" s="29"/>
      <c r="D28" s="8">
        <f>SUM(D23:D27)</f>
        <v>2830</v>
      </c>
      <c r="E28" s="8">
        <f>SUM(E23:E27)</f>
        <v>0</v>
      </c>
      <c r="F28" s="9"/>
    </row>
    <row r="29" spans="1:6" ht="15.6">
      <c r="A29" s="30" t="s">
        <v>37</v>
      </c>
      <c r="B29" s="31"/>
      <c r="C29" s="32"/>
      <c r="D29" s="10">
        <f>+D28+D22+D19+D16</f>
        <v>44722.880000000005</v>
      </c>
      <c r="E29" s="10"/>
      <c r="F29" s="6"/>
    </row>
    <row r="30" spans="1:6">
      <c r="A30" s="35" t="s">
        <v>38</v>
      </c>
      <c r="B30" s="36"/>
      <c r="C30" s="36"/>
      <c r="D30" s="36"/>
      <c r="E30" s="36"/>
      <c r="F30" s="37"/>
    </row>
    <row r="31" spans="1:6">
      <c r="A31" s="24">
        <v>1</v>
      </c>
      <c r="B31" s="14" t="s">
        <v>39</v>
      </c>
      <c r="C31" s="14"/>
      <c r="D31" s="5"/>
      <c r="E31" s="5"/>
      <c r="F31" s="6"/>
    </row>
    <row r="32" spans="1:6">
      <c r="A32" s="25"/>
      <c r="B32" s="14" t="s">
        <v>10</v>
      </c>
      <c r="C32" s="14" t="s">
        <v>40</v>
      </c>
      <c r="D32" s="15">
        <f>SUM(D33:D48)</f>
        <v>3947.25</v>
      </c>
      <c r="E32" s="15"/>
      <c r="F32" s="16" t="s">
        <v>41</v>
      </c>
    </row>
    <row r="33" spans="1:6">
      <c r="A33" s="25"/>
      <c r="B33" s="13" t="str">
        <f>"1.1."&amp;ROW(A1)</f>
        <v>1.1.1</v>
      </c>
      <c r="C33" s="20" t="s">
        <v>103</v>
      </c>
      <c r="D33" s="5">
        <v>780</v>
      </c>
      <c r="E33" s="5"/>
      <c r="F33" s="6" t="s">
        <v>126</v>
      </c>
    </row>
    <row r="34" spans="1:6">
      <c r="A34" s="25"/>
      <c r="B34" s="13" t="str">
        <f t="shared" ref="B34:B48" si="0">"1.1."&amp;ROW(A2)</f>
        <v>1.1.2</v>
      </c>
      <c r="C34" s="21">
        <v>7.8</v>
      </c>
      <c r="D34" s="5">
        <v>360</v>
      </c>
      <c r="E34" s="5"/>
      <c r="F34" s="6" t="s">
        <v>126</v>
      </c>
    </row>
    <row r="35" spans="1:6">
      <c r="A35" s="25"/>
      <c r="B35" s="13" t="str">
        <f t="shared" si="0"/>
        <v>1.1.3</v>
      </c>
      <c r="C35" s="7" t="s">
        <v>106</v>
      </c>
      <c r="D35" s="5">
        <v>540</v>
      </c>
      <c r="E35" s="5"/>
      <c r="F35" s="6" t="s">
        <v>126</v>
      </c>
    </row>
    <row r="36" spans="1:6">
      <c r="A36" s="25"/>
      <c r="B36" s="13" t="str">
        <f t="shared" si="0"/>
        <v>1.1.4</v>
      </c>
      <c r="C36" s="7" t="s">
        <v>107</v>
      </c>
      <c r="D36" s="5">
        <v>690</v>
      </c>
      <c r="E36" s="5"/>
      <c r="F36" s="6" t="s">
        <v>126</v>
      </c>
    </row>
    <row r="37" spans="1:6">
      <c r="A37" s="25"/>
      <c r="B37" s="13" t="str">
        <f t="shared" si="0"/>
        <v>1.1.5</v>
      </c>
      <c r="C37" s="21">
        <v>16</v>
      </c>
      <c r="D37" s="5">
        <v>101</v>
      </c>
      <c r="E37" s="5"/>
      <c r="F37" s="6" t="s">
        <v>126</v>
      </c>
    </row>
    <row r="38" spans="1:6">
      <c r="A38" s="25"/>
      <c r="B38" s="13" t="str">
        <f t="shared" si="0"/>
        <v>1.1.6</v>
      </c>
      <c r="C38" s="7" t="s">
        <v>111</v>
      </c>
      <c r="D38" s="5">
        <v>595</v>
      </c>
      <c r="E38" s="5"/>
      <c r="F38" s="6" t="s">
        <v>126</v>
      </c>
    </row>
    <row r="39" spans="1:6">
      <c r="A39" s="25"/>
      <c r="B39" s="13" t="str">
        <f t="shared" si="0"/>
        <v>1.1.7</v>
      </c>
      <c r="C39" s="7" t="s">
        <v>24</v>
      </c>
      <c r="D39" s="5">
        <v>850</v>
      </c>
      <c r="E39" s="5"/>
      <c r="F39" s="6" t="s">
        <v>126</v>
      </c>
    </row>
    <row r="40" spans="1:6">
      <c r="A40" s="25"/>
      <c r="B40" s="13" t="str">
        <f t="shared" si="0"/>
        <v>1.1.8</v>
      </c>
      <c r="C40" s="7"/>
      <c r="D40" s="5"/>
      <c r="E40" s="5"/>
      <c r="F40" s="6"/>
    </row>
    <row r="41" spans="1:6">
      <c r="A41" s="25"/>
      <c r="B41" s="13" t="str">
        <f t="shared" si="0"/>
        <v>1.1.9</v>
      </c>
      <c r="C41" s="7"/>
      <c r="D41" s="5"/>
      <c r="E41" s="5"/>
      <c r="F41" s="6"/>
    </row>
    <row r="42" spans="1:6">
      <c r="A42" s="25"/>
      <c r="B42" s="13" t="str">
        <f t="shared" si="0"/>
        <v>1.1.10</v>
      </c>
      <c r="C42" s="7"/>
      <c r="D42" s="5"/>
      <c r="E42" s="5"/>
      <c r="F42" s="6"/>
    </row>
    <row r="43" spans="1:6">
      <c r="A43" s="25"/>
      <c r="B43" s="13" t="str">
        <f t="shared" si="0"/>
        <v>1.1.11</v>
      </c>
      <c r="C43" s="7"/>
      <c r="D43" s="5"/>
      <c r="E43" s="5"/>
      <c r="F43" s="6"/>
    </row>
    <row r="44" spans="1:6">
      <c r="A44" s="25"/>
      <c r="B44" s="13" t="str">
        <f t="shared" si="0"/>
        <v>1.1.12</v>
      </c>
      <c r="C44" s="7"/>
      <c r="D44" s="5"/>
      <c r="E44" s="5"/>
      <c r="F44" s="6"/>
    </row>
    <row r="45" spans="1:6">
      <c r="A45" s="25"/>
      <c r="B45" s="13" t="str">
        <f t="shared" si="0"/>
        <v>1.1.13</v>
      </c>
      <c r="C45" s="7"/>
      <c r="D45" s="5"/>
      <c r="E45" s="5"/>
      <c r="F45" s="6"/>
    </row>
    <row r="46" spans="1:6">
      <c r="A46" s="25"/>
      <c r="B46" s="13" t="str">
        <f t="shared" si="0"/>
        <v>1.1.14</v>
      </c>
      <c r="C46" s="7"/>
      <c r="D46" s="5"/>
      <c r="E46" s="5"/>
      <c r="F46" s="6"/>
    </row>
    <row r="47" spans="1:6">
      <c r="A47" s="25"/>
      <c r="B47" s="13" t="str">
        <f t="shared" si="0"/>
        <v>1.1.15</v>
      </c>
      <c r="C47" s="7"/>
      <c r="D47" s="5"/>
      <c r="E47" s="5"/>
      <c r="F47" s="6"/>
    </row>
    <row r="48" spans="1:6">
      <c r="A48" s="25"/>
      <c r="B48" s="13" t="str">
        <f t="shared" si="0"/>
        <v>1.1.16</v>
      </c>
      <c r="C48" s="7" t="s">
        <v>108</v>
      </c>
      <c r="D48" s="5">
        <v>31.25</v>
      </c>
      <c r="E48" s="5"/>
      <c r="F48" s="6" t="s">
        <v>127</v>
      </c>
    </row>
    <row r="49" spans="1:6">
      <c r="A49" s="25"/>
      <c r="B49" s="14" t="s">
        <v>42</v>
      </c>
      <c r="C49" s="14" t="s">
        <v>43</v>
      </c>
      <c r="D49" s="15">
        <f>SUM(D50:D65)</f>
        <v>15547.02</v>
      </c>
      <c r="E49" s="15"/>
      <c r="F49" s="16" t="s">
        <v>44</v>
      </c>
    </row>
    <row r="50" spans="1:6">
      <c r="A50" s="25"/>
      <c r="B50" s="13" t="str">
        <f>"1.2."&amp;ROW(A1)</f>
        <v>1.2.1</v>
      </c>
      <c r="C50" s="18">
        <v>45627</v>
      </c>
      <c r="D50" s="5">
        <v>1578.6</v>
      </c>
      <c r="E50" s="5"/>
      <c r="F50" s="6" t="s">
        <v>128</v>
      </c>
    </row>
    <row r="51" spans="1:6">
      <c r="A51" s="25"/>
      <c r="B51" s="13" t="str">
        <f t="shared" ref="B51:B65" si="1">"1.2."&amp;ROW(A2)</f>
        <v>1.2.2</v>
      </c>
      <c r="C51" s="18">
        <v>45658</v>
      </c>
      <c r="D51" s="5">
        <v>1730.05</v>
      </c>
      <c r="E51" s="5"/>
      <c r="F51" s="6"/>
    </row>
    <row r="52" spans="1:6">
      <c r="A52" s="25"/>
      <c r="B52" s="13" t="str">
        <f t="shared" si="1"/>
        <v>1.2.3</v>
      </c>
      <c r="C52" s="18">
        <v>45689</v>
      </c>
      <c r="D52" s="5">
        <v>1830.05</v>
      </c>
      <c r="E52" s="5"/>
      <c r="F52" s="6"/>
    </row>
    <row r="53" spans="1:6">
      <c r="A53" s="25"/>
      <c r="B53" s="13" t="str">
        <f t="shared" si="1"/>
        <v>1.2.4</v>
      </c>
      <c r="C53" s="18">
        <v>45717</v>
      </c>
      <c r="D53" s="5">
        <v>1780.05</v>
      </c>
      <c r="E53" s="5"/>
      <c r="F53" s="6"/>
    </row>
    <row r="54" spans="1:6">
      <c r="A54" s="25"/>
      <c r="B54" s="13" t="str">
        <f t="shared" si="1"/>
        <v>1.2.5</v>
      </c>
      <c r="C54" s="18">
        <v>45748</v>
      </c>
      <c r="D54" s="5">
        <v>1691.52</v>
      </c>
      <c r="E54" s="5"/>
      <c r="F54" s="6"/>
    </row>
    <row r="55" spans="1:6">
      <c r="A55" s="25"/>
      <c r="B55" s="13" t="str">
        <f t="shared" si="1"/>
        <v>1.2.6</v>
      </c>
      <c r="C55" s="18">
        <v>45778</v>
      </c>
      <c r="D55" s="5">
        <v>868.13</v>
      </c>
      <c r="E55" s="5"/>
      <c r="F55" s="6"/>
    </row>
    <row r="56" spans="1:6">
      <c r="A56" s="25"/>
      <c r="B56" s="13" t="str">
        <f t="shared" si="1"/>
        <v>1.2.7</v>
      </c>
      <c r="C56" s="18">
        <v>45809</v>
      </c>
      <c r="D56" s="5">
        <v>650</v>
      </c>
      <c r="E56" s="5"/>
      <c r="F56" s="6"/>
    </row>
    <row r="57" spans="1:6">
      <c r="A57" s="25"/>
      <c r="B57" s="13" t="str">
        <f t="shared" si="1"/>
        <v>1.2.8</v>
      </c>
      <c r="C57" s="18">
        <v>45839</v>
      </c>
      <c r="D57" s="5">
        <v>1050</v>
      </c>
      <c r="E57" s="5"/>
      <c r="F57" s="6"/>
    </row>
    <row r="58" spans="1:6">
      <c r="A58" s="25"/>
      <c r="B58" s="13" t="str">
        <f t="shared" si="1"/>
        <v>1.2.9</v>
      </c>
      <c r="C58" s="18">
        <v>45870</v>
      </c>
      <c r="D58" s="5">
        <v>1050</v>
      </c>
      <c r="E58" s="5"/>
      <c r="F58" s="6"/>
    </row>
    <row r="59" spans="1:6">
      <c r="A59" s="25"/>
      <c r="B59" s="13" t="str">
        <f t="shared" si="1"/>
        <v>1.2.10</v>
      </c>
      <c r="C59" s="18">
        <v>45901</v>
      </c>
      <c r="D59" s="5">
        <v>1050</v>
      </c>
      <c r="E59" s="5"/>
      <c r="F59" s="6"/>
    </row>
    <row r="60" spans="1:6">
      <c r="A60" s="25"/>
      <c r="B60" s="13" t="str">
        <f t="shared" si="1"/>
        <v>1.2.11</v>
      </c>
      <c r="C60" s="18">
        <v>45931</v>
      </c>
      <c r="D60" s="5">
        <v>1050</v>
      </c>
      <c r="E60" s="5"/>
      <c r="F60" s="6"/>
    </row>
    <row r="61" spans="1:6">
      <c r="A61" s="25"/>
      <c r="B61" s="13" t="str">
        <f t="shared" si="1"/>
        <v>1.2.12</v>
      </c>
      <c r="C61" s="18">
        <v>45962</v>
      </c>
      <c r="D61" s="5">
        <v>1138.6199999999999</v>
      </c>
      <c r="E61" s="5"/>
      <c r="F61" s="6"/>
    </row>
    <row r="62" spans="1:6">
      <c r="A62" s="25"/>
      <c r="B62" s="13" t="str">
        <f t="shared" si="1"/>
        <v>1.2.13</v>
      </c>
      <c r="C62" s="7"/>
      <c r="D62" s="5"/>
      <c r="E62" s="5"/>
      <c r="F62" s="6"/>
    </row>
    <row r="63" spans="1:6">
      <c r="A63" s="25"/>
      <c r="B63" s="13" t="str">
        <f t="shared" si="1"/>
        <v>1.2.14</v>
      </c>
      <c r="C63" s="7"/>
      <c r="D63" s="5"/>
      <c r="E63" s="5"/>
      <c r="F63" s="6"/>
    </row>
    <row r="64" spans="1:6">
      <c r="A64" s="25"/>
      <c r="B64" s="13" t="str">
        <f t="shared" si="1"/>
        <v>1.2.15</v>
      </c>
      <c r="C64" s="7"/>
      <c r="D64" s="5"/>
      <c r="E64" s="5"/>
      <c r="F64" s="6"/>
    </row>
    <row r="65" spans="1:6">
      <c r="A65" s="25"/>
      <c r="B65" s="13" t="str">
        <f t="shared" si="1"/>
        <v>1.2.16</v>
      </c>
      <c r="C65" s="7" t="s">
        <v>98</v>
      </c>
      <c r="D65" s="5">
        <v>80</v>
      </c>
      <c r="E65" s="5"/>
      <c r="F65" s="6"/>
    </row>
    <row r="66" spans="1:6">
      <c r="A66" s="25"/>
      <c r="B66" s="14" t="s">
        <v>45</v>
      </c>
      <c r="C66" s="14" t="s">
        <v>46</v>
      </c>
      <c r="D66" s="15">
        <f>SUM(D67:D82)</f>
        <v>1076.25</v>
      </c>
      <c r="E66" s="15"/>
      <c r="F66" s="16" t="s">
        <v>47</v>
      </c>
    </row>
    <row r="67" spans="1:6">
      <c r="A67" s="25"/>
      <c r="B67" s="13" t="str">
        <f>"1.3."&amp;ROW(A1)</f>
        <v>1.3.1</v>
      </c>
      <c r="C67" s="18">
        <v>45627</v>
      </c>
      <c r="D67" s="5">
        <v>87.5</v>
      </c>
      <c r="E67" s="5"/>
      <c r="F67" s="6"/>
    </row>
    <row r="68" spans="1:6">
      <c r="A68" s="25"/>
      <c r="B68" s="13" t="str">
        <f t="shared" ref="B68:B82" si="2">"1.3."&amp;ROW(A2)</f>
        <v>1.3.2</v>
      </c>
      <c r="C68" s="18">
        <v>45658</v>
      </c>
      <c r="D68" s="5">
        <v>87.5</v>
      </c>
      <c r="E68" s="5"/>
      <c r="F68" s="6"/>
    </row>
    <row r="69" spans="1:6">
      <c r="A69" s="25"/>
      <c r="B69" s="13" t="str">
        <f t="shared" si="2"/>
        <v>1.3.3</v>
      </c>
      <c r="C69" s="18">
        <v>45689</v>
      </c>
      <c r="D69" s="5">
        <v>113.75</v>
      </c>
      <c r="E69" s="5"/>
      <c r="F69" s="6"/>
    </row>
    <row r="70" spans="1:6">
      <c r="A70" s="25"/>
      <c r="B70" s="13" t="str">
        <f t="shared" si="2"/>
        <v>1.3.4</v>
      </c>
      <c r="C70" s="18">
        <v>45717</v>
      </c>
      <c r="D70" s="5">
        <v>87.5</v>
      </c>
      <c r="E70" s="5"/>
      <c r="F70" s="6"/>
    </row>
    <row r="71" spans="1:6">
      <c r="A71" s="25"/>
      <c r="B71" s="13" t="str">
        <f t="shared" si="2"/>
        <v>1.3.5</v>
      </c>
      <c r="C71" s="18">
        <v>45748</v>
      </c>
      <c r="D71" s="5">
        <v>87.5</v>
      </c>
      <c r="E71" s="5"/>
      <c r="F71" s="6"/>
    </row>
    <row r="72" spans="1:6">
      <c r="A72" s="25"/>
      <c r="B72" s="13" t="str">
        <f t="shared" si="2"/>
        <v>1.3.6</v>
      </c>
      <c r="C72" s="18">
        <v>45778</v>
      </c>
      <c r="D72" s="5">
        <v>87.5</v>
      </c>
      <c r="E72" s="5"/>
      <c r="F72" s="6"/>
    </row>
    <row r="73" spans="1:6">
      <c r="A73" s="25"/>
      <c r="B73" s="13" t="str">
        <f t="shared" si="2"/>
        <v>1.3.7</v>
      </c>
      <c r="C73" s="18">
        <v>45809</v>
      </c>
      <c r="D73" s="5">
        <v>87.5</v>
      </c>
      <c r="E73" s="5"/>
      <c r="F73" s="6"/>
    </row>
    <row r="74" spans="1:6">
      <c r="A74" s="25"/>
      <c r="B74" s="13" t="str">
        <f t="shared" si="2"/>
        <v>1.3.8</v>
      </c>
      <c r="C74" s="18">
        <v>45839</v>
      </c>
      <c r="D74" s="5">
        <v>87.5</v>
      </c>
      <c r="E74" s="5"/>
      <c r="F74" s="6"/>
    </row>
    <row r="75" spans="1:6">
      <c r="A75" s="25"/>
      <c r="B75" s="13" t="str">
        <f t="shared" si="2"/>
        <v>1.3.9</v>
      </c>
      <c r="C75" s="18">
        <v>45870</v>
      </c>
      <c r="D75" s="5">
        <v>87.5</v>
      </c>
      <c r="E75" s="5"/>
      <c r="F75" s="6"/>
    </row>
    <row r="76" spans="1:6">
      <c r="A76" s="25"/>
      <c r="B76" s="13" t="str">
        <f t="shared" si="2"/>
        <v>1.3.10</v>
      </c>
      <c r="C76" s="18">
        <v>45901</v>
      </c>
      <c r="D76" s="5">
        <v>87.5</v>
      </c>
      <c r="E76" s="5"/>
      <c r="F76" s="6"/>
    </row>
    <row r="77" spans="1:6">
      <c r="A77" s="25"/>
      <c r="B77" s="13" t="str">
        <f t="shared" si="2"/>
        <v>1.3.11</v>
      </c>
      <c r="C77" s="18">
        <v>45931</v>
      </c>
      <c r="D77" s="5">
        <v>87.5</v>
      </c>
      <c r="E77" s="5"/>
      <c r="F77" s="6"/>
    </row>
    <row r="78" spans="1:6">
      <c r="A78" s="25"/>
      <c r="B78" s="13" t="str">
        <f t="shared" si="2"/>
        <v>1.3.12</v>
      </c>
      <c r="C78" s="18">
        <v>45962</v>
      </c>
      <c r="D78" s="5">
        <v>87.5</v>
      </c>
      <c r="E78" s="5"/>
      <c r="F78" s="6"/>
    </row>
    <row r="79" spans="1:6">
      <c r="A79" s="25"/>
      <c r="B79" s="13" t="str">
        <f t="shared" si="2"/>
        <v>1.3.13</v>
      </c>
      <c r="C79" s="7"/>
      <c r="D79" s="5"/>
      <c r="E79" s="5"/>
      <c r="F79" s="6"/>
    </row>
    <row r="80" spans="1:6">
      <c r="A80" s="25"/>
      <c r="B80" s="13" t="str">
        <f>"1.3."&amp;ROW(A14)</f>
        <v>1.3.14</v>
      </c>
      <c r="C80" s="7"/>
      <c r="D80" s="5"/>
      <c r="E80" s="5"/>
      <c r="F80" s="6"/>
    </row>
    <row r="81" spans="1:6">
      <c r="A81" s="25"/>
      <c r="B81" s="13" t="str">
        <f t="shared" si="2"/>
        <v>1.3.15</v>
      </c>
      <c r="C81" s="7"/>
      <c r="D81" s="5"/>
      <c r="E81" s="5"/>
      <c r="F81" s="6"/>
    </row>
    <row r="82" spans="1:6">
      <c r="A82" s="25"/>
      <c r="B82" s="13" t="str">
        <f t="shared" si="2"/>
        <v>1.3.16</v>
      </c>
      <c r="C82" s="7"/>
      <c r="D82" s="5"/>
      <c r="E82" s="5"/>
      <c r="F82" s="6"/>
    </row>
    <row r="83" spans="1:6">
      <c r="A83" s="27" t="s">
        <v>21</v>
      </c>
      <c r="B83" s="28"/>
      <c r="C83" s="29"/>
      <c r="D83" s="8">
        <f>+D66+D49+D32</f>
        <v>20570.52</v>
      </c>
      <c r="E83" s="8">
        <f>SUM(E31:E82)</f>
        <v>0</v>
      </c>
      <c r="F83" s="9"/>
    </row>
    <row r="84" spans="1:6">
      <c r="A84" s="24">
        <v>2</v>
      </c>
      <c r="B84" s="14" t="s">
        <v>48</v>
      </c>
      <c r="C84" s="14"/>
      <c r="D84" s="15"/>
      <c r="E84" s="15"/>
      <c r="F84" s="16"/>
    </row>
    <row r="85" spans="1:6">
      <c r="A85" s="25"/>
      <c r="B85" s="14" t="s">
        <v>23</v>
      </c>
      <c r="C85" s="14" t="s">
        <v>49</v>
      </c>
      <c r="D85" s="15">
        <f>SUM(D86:D101)</f>
        <v>78.39</v>
      </c>
      <c r="E85" s="15"/>
      <c r="F85" s="16" t="s">
        <v>50</v>
      </c>
    </row>
    <row r="86" spans="1:6">
      <c r="A86" s="25"/>
      <c r="B86" s="13" t="str">
        <f>"2.1."&amp;ROW(A1)</f>
        <v>2.1.1</v>
      </c>
      <c r="C86" s="18">
        <v>45627</v>
      </c>
      <c r="D86" s="5">
        <v>6.03</v>
      </c>
      <c r="E86" s="5"/>
      <c r="F86" s="6"/>
    </row>
    <row r="87" spans="1:6">
      <c r="A87" s="25"/>
      <c r="B87" s="13" t="str">
        <f t="shared" ref="B87:B101" si="3">"2.1."&amp;ROW(A2)</f>
        <v>2.1.2</v>
      </c>
      <c r="C87" s="18">
        <v>45658</v>
      </c>
      <c r="D87" s="5">
        <v>6.03</v>
      </c>
      <c r="E87" s="5"/>
      <c r="F87" s="6"/>
    </row>
    <row r="88" spans="1:6">
      <c r="A88" s="25"/>
      <c r="B88" s="13" t="str">
        <f t="shared" si="3"/>
        <v>2.1.3</v>
      </c>
      <c r="C88" s="18">
        <v>45689</v>
      </c>
      <c r="D88" s="5">
        <v>6.03</v>
      </c>
      <c r="E88" s="5"/>
      <c r="F88" s="6"/>
    </row>
    <row r="89" spans="1:6">
      <c r="A89" s="25"/>
      <c r="B89" s="13" t="str">
        <f t="shared" si="3"/>
        <v>2.1.4</v>
      </c>
      <c r="C89" s="18">
        <v>45717</v>
      </c>
      <c r="D89" s="5">
        <v>6.03</v>
      </c>
      <c r="E89" s="5"/>
      <c r="F89" s="6"/>
    </row>
    <row r="90" spans="1:6">
      <c r="A90" s="25"/>
      <c r="B90" s="13" t="str">
        <f t="shared" si="3"/>
        <v>2.1.5</v>
      </c>
      <c r="C90" s="18">
        <v>45748</v>
      </c>
      <c r="D90" s="5">
        <v>6.03</v>
      </c>
      <c r="E90" s="5"/>
      <c r="F90" s="6"/>
    </row>
    <row r="91" spans="1:6">
      <c r="A91" s="25"/>
      <c r="B91" s="13" t="str">
        <f t="shared" si="3"/>
        <v>2.1.6</v>
      </c>
      <c r="C91" s="18">
        <v>45778</v>
      </c>
      <c r="D91" s="5">
        <v>6.03</v>
      </c>
      <c r="E91" s="5"/>
      <c r="F91" s="6"/>
    </row>
    <row r="92" spans="1:6">
      <c r="A92" s="25"/>
      <c r="B92" s="13" t="str">
        <f t="shared" si="3"/>
        <v>2.1.7</v>
      </c>
      <c r="C92" s="18">
        <v>45809</v>
      </c>
      <c r="D92" s="5">
        <v>6.03</v>
      </c>
      <c r="E92" s="5"/>
      <c r="F92" s="6"/>
    </row>
    <row r="93" spans="1:6">
      <c r="A93" s="25"/>
      <c r="B93" s="13" t="str">
        <f t="shared" si="3"/>
        <v>2.1.8</v>
      </c>
      <c r="C93" s="18">
        <v>45839</v>
      </c>
      <c r="D93" s="5">
        <v>6.03</v>
      </c>
      <c r="E93" s="5"/>
      <c r="F93" s="6"/>
    </row>
    <row r="94" spans="1:6">
      <c r="A94" s="25"/>
      <c r="B94" s="13" t="str">
        <f t="shared" si="3"/>
        <v>2.1.9</v>
      </c>
      <c r="C94" s="18">
        <v>45870</v>
      </c>
      <c r="D94" s="5">
        <v>6.03</v>
      </c>
      <c r="E94" s="5"/>
      <c r="F94" s="6"/>
    </row>
    <row r="95" spans="1:6">
      <c r="A95" s="25"/>
      <c r="B95" s="13" t="str">
        <f t="shared" si="3"/>
        <v>2.1.10</v>
      </c>
      <c r="C95" s="18">
        <v>45901</v>
      </c>
      <c r="D95" s="5">
        <v>6.03</v>
      </c>
      <c r="E95" s="5"/>
      <c r="F95" s="6"/>
    </row>
    <row r="96" spans="1:6">
      <c r="A96" s="25"/>
      <c r="B96" s="13" t="str">
        <f t="shared" si="3"/>
        <v>2.1.11</v>
      </c>
      <c r="C96" s="18">
        <v>45931</v>
      </c>
      <c r="D96" s="5">
        <v>6.03</v>
      </c>
      <c r="E96" s="5"/>
      <c r="F96" s="6"/>
    </row>
    <row r="97" spans="1:6">
      <c r="A97" s="25"/>
      <c r="B97" s="13" t="str">
        <f t="shared" si="3"/>
        <v>2.1.12</v>
      </c>
      <c r="C97" s="18">
        <v>45962</v>
      </c>
      <c r="D97" s="5">
        <v>6.03</v>
      </c>
      <c r="E97" s="5"/>
      <c r="F97" s="6"/>
    </row>
    <row r="98" spans="1:6">
      <c r="A98" s="25"/>
      <c r="B98" s="13" t="str">
        <f t="shared" si="3"/>
        <v>2.1.13</v>
      </c>
      <c r="C98" s="18">
        <v>45992</v>
      </c>
      <c r="D98" s="5">
        <v>6.03</v>
      </c>
      <c r="E98" s="5"/>
      <c r="F98" s="6"/>
    </row>
    <row r="99" spans="1:6">
      <c r="A99" s="25"/>
      <c r="B99" s="13" t="str">
        <f t="shared" si="3"/>
        <v>2.1.14</v>
      </c>
      <c r="C99" s="7"/>
      <c r="D99" s="5"/>
      <c r="E99" s="5"/>
      <c r="F99" s="6"/>
    </row>
    <row r="100" spans="1:6">
      <c r="A100" s="25"/>
      <c r="B100" s="13" t="str">
        <f t="shared" si="3"/>
        <v>2.1.15</v>
      </c>
      <c r="C100" s="7"/>
      <c r="D100" s="5"/>
      <c r="E100" s="5"/>
      <c r="F100" s="6"/>
    </row>
    <row r="101" spans="1:6">
      <c r="A101" s="25"/>
      <c r="B101" s="13" t="str">
        <f t="shared" si="3"/>
        <v>2.1.16</v>
      </c>
      <c r="C101" s="7"/>
      <c r="D101" s="5"/>
      <c r="E101" s="5"/>
      <c r="F101" s="6"/>
    </row>
    <row r="102" spans="1:6">
      <c r="A102" s="25"/>
      <c r="B102" s="14" t="s">
        <v>51</v>
      </c>
      <c r="C102" s="14" t="s">
        <v>52</v>
      </c>
      <c r="D102" s="15">
        <f>SUM(D103:D118)</f>
        <v>294.18999999999994</v>
      </c>
      <c r="E102" s="15"/>
      <c r="F102" s="16" t="s">
        <v>53</v>
      </c>
    </row>
    <row r="103" spans="1:6">
      <c r="A103" s="25"/>
      <c r="B103" s="13" t="str">
        <f>"2.2."&amp;ROW(A1)</f>
        <v>2.2.1</v>
      </c>
      <c r="C103" s="18">
        <v>45627</v>
      </c>
      <c r="D103" s="5">
        <v>39.22</v>
      </c>
      <c r="E103" s="5"/>
      <c r="F103" s="6"/>
    </row>
    <row r="104" spans="1:6">
      <c r="A104" s="25"/>
      <c r="B104" s="13" t="str">
        <f t="shared" ref="B104:B118" si="4">"2.2."&amp;ROW(A2)</f>
        <v>2.2.2</v>
      </c>
      <c r="C104" s="18">
        <v>45658</v>
      </c>
      <c r="D104" s="5">
        <v>16.86</v>
      </c>
      <c r="E104" s="5"/>
      <c r="F104" s="6"/>
    </row>
    <row r="105" spans="1:6">
      <c r="A105" s="25"/>
      <c r="B105" s="13" t="str">
        <f t="shared" si="4"/>
        <v>2.2.3</v>
      </c>
      <c r="C105" s="18">
        <v>45689</v>
      </c>
      <c r="D105" s="5">
        <v>21.82</v>
      </c>
      <c r="E105" s="5"/>
      <c r="F105" s="6"/>
    </row>
    <row r="106" spans="1:6">
      <c r="A106" s="25"/>
      <c r="B106" s="13" t="str">
        <f t="shared" si="4"/>
        <v>2.2.4</v>
      </c>
      <c r="C106" s="18">
        <v>45717</v>
      </c>
      <c r="D106" s="5">
        <v>20.38</v>
      </c>
      <c r="E106" s="5"/>
      <c r="F106" s="6"/>
    </row>
    <row r="107" spans="1:6">
      <c r="A107" s="25"/>
      <c r="B107" s="13" t="str">
        <f t="shared" si="4"/>
        <v>2.2.5</v>
      </c>
      <c r="C107" s="18">
        <v>45748</v>
      </c>
      <c r="D107" s="5">
        <v>22.15</v>
      </c>
      <c r="E107" s="5"/>
      <c r="F107" s="6"/>
    </row>
    <row r="108" spans="1:6">
      <c r="A108" s="25"/>
      <c r="B108" s="13" t="str">
        <f t="shared" si="4"/>
        <v>2.2.6</v>
      </c>
      <c r="C108" s="18">
        <v>45778</v>
      </c>
      <c r="D108" s="5">
        <v>24.13</v>
      </c>
      <c r="E108" s="5"/>
      <c r="F108" s="6"/>
    </row>
    <row r="109" spans="1:6">
      <c r="A109" s="25"/>
      <c r="B109" s="13" t="str">
        <f t="shared" si="4"/>
        <v>2.2.7</v>
      </c>
      <c r="C109" s="18">
        <v>45809</v>
      </c>
      <c r="D109" s="5">
        <v>21.2</v>
      </c>
      <c r="E109" s="5"/>
      <c r="F109" s="6"/>
    </row>
    <row r="110" spans="1:6">
      <c r="A110" s="25"/>
      <c r="B110" s="13" t="str">
        <f t="shared" si="4"/>
        <v>2.2.8</v>
      </c>
      <c r="C110" s="18">
        <v>45839</v>
      </c>
      <c r="D110" s="5">
        <v>19.690000000000001</v>
      </c>
      <c r="E110" s="5"/>
      <c r="F110" s="6"/>
    </row>
    <row r="111" spans="1:6">
      <c r="A111" s="25"/>
      <c r="B111" s="13" t="str">
        <f t="shared" si="4"/>
        <v>2.2.9</v>
      </c>
      <c r="C111" s="18">
        <v>45870</v>
      </c>
      <c r="D111" s="5">
        <v>19.329999999999998</v>
      </c>
      <c r="E111" s="5"/>
      <c r="F111" s="6"/>
    </row>
    <row r="112" spans="1:6">
      <c r="A112" s="25"/>
      <c r="B112" s="13" t="str">
        <f t="shared" si="4"/>
        <v>2.2.10</v>
      </c>
      <c r="C112" s="18">
        <v>45901</v>
      </c>
      <c r="D112" s="5">
        <v>20.440000000000001</v>
      </c>
      <c r="E112" s="5"/>
      <c r="F112" s="6"/>
    </row>
    <row r="113" spans="1:6">
      <c r="A113" s="25"/>
      <c r="B113" s="13" t="str">
        <f t="shared" si="4"/>
        <v>2.2.11</v>
      </c>
      <c r="C113" s="18">
        <v>45931</v>
      </c>
      <c r="D113" s="5">
        <v>48.52</v>
      </c>
      <c r="E113" s="5"/>
      <c r="F113" s="6"/>
    </row>
    <row r="114" spans="1:6">
      <c r="A114" s="25"/>
      <c r="B114" s="13" t="str">
        <f t="shared" si="4"/>
        <v>2.2.12</v>
      </c>
      <c r="C114" s="18">
        <v>45962</v>
      </c>
      <c r="D114" s="5">
        <v>20.45</v>
      </c>
      <c r="E114" s="5"/>
      <c r="F114" s="6"/>
    </row>
    <row r="115" spans="1:6">
      <c r="A115" s="25"/>
      <c r="B115" s="13" t="str">
        <f t="shared" si="4"/>
        <v>2.2.13</v>
      </c>
      <c r="C115" s="7"/>
      <c r="D115" s="5"/>
      <c r="E115" s="5"/>
      <c r="F115" s="6"/>
    </row>
    <row r="116" spans="1:6">
      <c r="A116" s="25"/>
      <c r="B116" s="13" t="str">
        <f t="shared" si="4"/>
        <v>2.2.14</v>
      </c>
      <c r="C116" s="7"/>
      <c r="D116" s="5"/>
      <c r="E116" s="5"/>
      <c r="F116" s="6"/>
    </row>
    <row r="117" spans="1:6">
      <c r="A117" s="25"/>
      <c r="B117" s="13" t="str">
        <f t="shared" si="4"/>
        <v>2.2.15</v>
      </c>
      <c r="C117" s="7"/>
      <c r="D117" s="5"/>
      <c r="E117" s="5"/>
      <c r="F117" s="6"/>
    </row>
    <row r="118" spans="1:6">
      <c r="A118" s="25"/>
      <c r="B118" s="13" t="str">
        <f t="shared" si="4"/>
        <v>2.2.16</v>
      </c>
      <c r="C118" s="7"/>
      <c r="D118" s="5"/>
      <c r="E118" s="5"/>
      <c r="F118" s="6"/>
    </row>
    <row r="119" spans="1:6">
      <c r="A119" s="25"/>
      <c r="B119" s="14" t="s">
        <v>54</v>
      </c>
      <c r="C119" s="14" t="s">
        <v>55</v>
      </c>
      <c r="D119" s="15">
        <f>SUM(D120:D135)</f>
        <v>11231.930000000002</v>
      </c>
      <c r="E119" s="15"/>
      <c r="F119" s="16" t="s">
        <v>129</v>
      </c>
    </row>
    <row r="120" spans="1:6">
      <c r="A120" s="25"/>
      <c r="B120" s="13" t="str">
        <f>"2.3."&amp;ROW(A1)</f>
        <v>2.3.1</v>
      </c>
      <c r="C120" s="7" t="s">
        <v>94</v>
      </c>
      <c r="D120" s="5">
        <v>322.45999999999998</v>
      </c>
      <c r="E120" s="5"/>
      <c r="F120" s="6" t="s">
        <v>130</v>
      </c>
    </row>
    <row r="121" spans="1:6">
      <c r="A121" s="25"/>
      <c r="B121" s="13" t="str">
        <f t="shared" ref="B121:B135" si="5">"2.3."&amp;ROW(A2)</f>
        <v>2.3.2</v>
      </c>
      <c r="C121" s="7" t="s">
        <v>94</v>
      </c>
      <c r="D121" s="5">
        <v>268.02</v>
      </c>
      <c r="E121" s="5"/>
      <c r="F121" s="6"/>
    </row>
    <row r="122" spans="1:6">
      <c r="A122" s="25"/>
      <c r="B122" s="13" t="str">
        <f t="shared" si="5"/>
        <v>2.3.3</v>
      </c>
      <c r="C122" s="7" t="s">
        <v>97</v>
      </c>
      <c r="D122" s="5">
        <v>1125.24</v>
      </c>
      <c r="E122" s="5"/>
      <c r="F122" s="6"/>
    </row>
    <row r="123" spans="1:6">
      <c r="A123" s="25"/>
      <c r="B123" s="13" t="str">
        <f t="shared" si="5"/>
        <v>2.3.4</v>
      </c>
      <c r="C123" s="7"/>
      <c r="D123" s="5">
        <v>34.46</v>
      </c>
      <c r="E123" s="5"/>
      <c r="F123" s="6"/>
    </row>
    <row r="124" spans="1:6">
      <c r="A124" s="25"/>
      <c r="B124" s="13" t="str">
        <f t="shared" si="5"/>
        <v>2.3.5</v>
      </c>
      <c r="C124" s="7" t="s">
        <v>100</v>
      </c>
      <c r="D124" s="5">
        <v>2791.65</v>
      </c>
      <c r="E124" s="5"/>
      <c r="F124" s="6"/>
    </row>
    <row r="125" spans="1:6">
      <c r="A125" s="25"/>
      <c r="B125" s="13" t="str">
        <f t="shared" si="5"/>
        <v>2.3.6</v>
      </c>
      <c r="C125" s="7" t="s">
        <v>101</v>
      </c>
      <c r="D125" s="5">
        <v>2322.37</v>
      </c>
      <c r="E125" s="5"/>
      <c r="F125" s="6"/>
    </row>
    <row r="126" spans="1:6">
      <c r="A126" s="25"/>
      <c r="B126" s="13" t="str">
        <f t="shared" si="5"/>
        <v>2.3.7</v>
      </c>
      <c r="C126" s="7" t="s">
        <v>102</v>
      </c>
      <c r="D126" s="5">
        <v>1500</v>
      </c>
      <c r="E126" s="5"/>
      <c r="F126" s="6"/>
    </row>
    <row r="127" spans="1:6">
      <c r="A127" s="25"/>
      <c r="B127" s="13" t="str">
        <f t="shared" si="5"/>
        <v>2.3.8</v>
      </c>
      <c r="C127" s="7"/>
      <c r="D127" s="5"/>
      <c r="E127" s="5"/>
      <c r="F127" s="6"/>
    </row>
    <row r="128" spans="1:6">
      <c r="A128" s="25"/>
      <c r="B128" s="13" t="str">
        <f t="shared" si="5"/>
        <v>2.3.9</v>
      </c>
      <c r="C128" s="7"/>
      <c r="D128" s="5">
        <v>101.37</v>
      </c>
      <c r="E128" s="5"/>
      <c r="F128" s="6"/>
    </row>
    <row r="129" spans="1:6">
      <c r="A129" s="25"/>
      <c r="B129" s="13" t="str">
        <f t="shared" si="5"/>
        <v>2.3.10</v>
      </c>
      <c r="C129" s="7"/>
      <c r="D129" s="5">
        <v>253.82</v>
      </c>
      <c r="E129" s="5"/>
      <c r="F129" s="6"/>
    </row>
    <row r="130" spans="1:6">
      <c r="A130" s="25"/>
      <c r="B130" s="13" t="str">
        <f t="shared" si="5"/>
        <v>2.3.11</v>
      </c>
      <c r="C130" s="7" t="s">
        <v>109</v>
      </c>
      <c r="D130" s="5">
        <v>750</v>
      </c>
      <c r="E130" s="5"/>
      <c r="F130" s="6"/>
    </row>
    <row r="131" spans="1:6">
      <c r="A131" s="25"/>
      <c r="B131" s="13" t="str">
        <f t="shared" si="5"/>
        <v>2.3.12</v>
      </c>
      <c r="C131" s="7" t="s">
        <v>110</v>
      </c>
      <c r="D131" s="5">
        <v>599</v>
      </c>
      <c r="E131" s="5"/>
      <c r="F131" s="6"/>
    </row>
    <row r="132" spans="1:6">
      <c r="A132" s="25"/>
      <c r="B132" s="13" t="str">
        <f t="shared" si="5"/>
        <v>2.3.13</v>
      </c>
      <c r="C132" s="7" t="s">
        <v>99</v>
      </c>
      <c r="D132" s="5">
        <v>466.7</v>
      </c>
      <c r="E132" s="5"/>
      <c r="F132" s="6"/>
    </row>
    <row r="133" spans="1:6">
      <c r="A133" s="25"/>
      <c r="B133" s="13" t="str">
        <f t="shared" si="5"/>
        <v>2.3.14</v>
      </c>
      <c r="C133" s="7" t="s">
        <v>112</v>
      </c>
      <c r="D133" s="5">
        <v>310.10000000000002</v>
      </c>
      <c r="E133" s="5"/>
      <c r="F133" s="6"/>
    </row>
    <row r="134" spans="1:6">
      <c r="A134" s="25"/>
      <c r="B134" s="13" t="str">
        <f t="shared" si="5"/>
        <v>2.3.15</v>
      </c>
      <c r="C134" s="7" t="s">
        <v>96</v>
      </c>
      <c r="D134" s="5">
        <v>173.24</v>
      </c>
      <c r="E134" s="5"/>
      <c r="F134" s="6"/>
    </row>
    <row r="135" spans="1:6">
      <c r="A135" s="25"/>
      <c r="B135" s="13" t="str">
        <f t="shared" si="5"/>
        <v>2.3.16</v>
      </c>
      <c r="C135" s="7" t="s">
        <v>95</v>
      </c>
      <c r="D135" s="5">
        <v>213.5</v>
      </c>
      <c r="E135" s="5"/>
      <c r="F135" s="6"/>
    </row>
    <row r="136" spans="1:6">
      <c r="A136" s="25"/>
      <c r="B136" s="17" t="s">
        <v>82</v>
      </c>
      <c r="C136" s="7" t="s">
        <v>56</v>
      </c>
      <c r="D136" s="5">
        <v>532.20000000000005</v>
      </c>
      <c r="E136" s="5"/>
      <c r="F136" s="6"/>
    </row>
    <row r="137" spans="1:6">
      <c r="A137" s="25"/>
      <c r="B137" s="14" t="s">
        <v>83</v>
      </c>
      <c r="C137" s="14" t="s">
        <v>57</v>
      </c>
      <c r="D137" s="15">
        <f>SUM(D138:D153)</f>
        <v>475.81999999999994</v>
      </c>
      <c r="E137" s="15"/>
      <c r="F137" s="16"/>
    </row>
    <row r="138" spans="1:6">
      <c r="A138" s="25"/>
      <c r="B138" s="13" t="str">
        <f>"2.5."&amp;ROW(A1)</f>
        <v>2.5.1</v>
      </c>
      <c r="C138" s="18">
        <v>45627</v>
      </c>
      <c r="D138" s="5">
        <v>26.59</v>
      </c>
      <c r="E138" s="5"/>
      <c r="F138" s="6"/>
    </row>
    <row r="139" spans="1:6">
      <c r="A139" s="25"/>
      <c r="B139" s="13" t="str">
        <f t="shared" ref="B139:B153" si="6">"2.5."&amp;ROW(A2)</f>
        <v>2.5.2</v>
      </c>
      <c r="C139" s="18">
        <v>45658</v>
      </c>
      <c r="D139" s="5">
        <v>26.59</v>
      </c>
      <c r="E139" s="5"/>
      <c r="F139" s="6"/>
    </row>
    <row r="140" spans="1:6">
      <c r="A140" s="25"/>
      <c r="B140" s="13" t="str">
        <f t="shared" si="6"/>
        <v>2.5.3</v>
      </c>
      <c r="C140" s="18">
        <v>45689</v>
      </c>
      <c r="D140" s="5">
        <v>32.770000000000003</v>
      </c>
      <c r="E140" s="5"/>
      <c r="F140" s="6"/>
    </row>
    <row r="141" spans="1:6">
      <c r="A141" s="25"/>
      <c r="B141" s="13" t="str">
        <f t="shared" si="6"/>
        <v>2.5.4</v>
      </c>
      <c r="C141" s="18">
        <v>45717</v>
      </c>
      <c r="D141" s="5">
        <v>29.91</v>
      </c>
      <c r="E141" s="5"/>
      <c r="F141" s="6"/>
    </row>
    <row r="142" spans="1:6">
      <c r="A142" s="25"/>
      <c r="B142" s="13" t="str">
        <f t="shared" si="6"/>
        <v>2.5.5</v>
      </c>
      <c r="C142" s="18">
        <v>45748</v>
      </c>
      <c r="D142" s="5">
        <v>26.59</v>
      </c>
      <c r="E142" s="5"/>
      <c r="F142" s="6"/>
    </row>
    <row r="143" spans="1:6">
      <c r="A143" s="25"/>
      <c r="B143" s="13" t="str">
        <f t="shared" si="6"/>
        <v>2.5.6</v>
      </c>
      <c r="C143" s="18">
        <v>45778</v>
      </c>
      <c r="D143" s="5">
        <v>27.39</v>
      </c>
      <c r="E143" s="5"/>
      <c r="F143" s="6"/>
    </row>
    <row r="144" spans="1:6">
      <c r="A144" s="25"/>
      <c r="B144" s="13" t="str">
        <f t="shared" si="6"/>
        <v>2.5.7</v>
      </c>
      <c r="C144" s="18">
        <v>45809</v>
      </c>
      <c r="D144" s="5">
        <v>27.39</v>
      </c>
      <c r="E144" s="5"/>
      <c r="F144" s="6"/>
    </row>
    <row r="145" spans="1:6">
      <c r="A145" s="25"/>
      <c r="B145" s="13" t="str">
        <f t="shared" si="6"/>
        <v>2.5.8</v>
      </c>
      <c r="C145" s="18">
        <v>45839</v>
      </c>
      <c r="D145" s="5">
        <v>27.39</v>
      </c>
      <c r="E145" s="5"/>
      <c r="F145" s="6"/>
    </row>
    <row r="146" spans="1:6">
      <c r="A146" s="25"/>
      <c r="B146" s="13" t="str">
        <f t="shared" si="6"/>
        <v>2.5.9</v>
      </c>
      <c r="C146" s="18">
        <v>45870</v>
      </c>
      <c r="D146" s="5">
        <v>30.71</v>
      </c>
      <c r="E146" s="5"/>
      <c r="F146" s="6"/>
    </row>
    <row r="147" spans="1:6">
      <c r="A147" s="25"/>
      <c r="B147" s="13" t="str">
        <f t="shared" si="6"/>
        <v>2.5.10</v>
      </c>
      <c r="C147" s="18">
        <v>45901</v>
      </c>
      <c r="D147" s="5">
        <v>27.39</v>
      </c>
      <c r="E147" s="5"/>
      <c r="F147" s="6"/>
    </row>
    <row r="148" spans="1:6">
      <c r="A148" s="25"/>
      <c r="B148" s="13" t="str">
        <f t="shared" si="6"/>
        <v>2.5.11</v>
      </c>
      <c r="C148" s="18">
        <v>45931</v>
      </c>
      <c r="D148" s="5">
        <v>27.39</v>
      </c>
      <c r="E148" s="5"/>
      <c r="F148" s="6"/>
    </row>
    <row r="149" spans="1:6">
      <c r="A149" s="25"/>
      <c r="B149" s="13" t="str">
        <f t="shared" si="6"/>
        <v>2.5.12</v>
      </c>
      <c r="C149" s="18">
        <v>45962</v>
      </c>
      <c r="D149" s="5">
        <v>30.71</v>
      </c>
      <c r="E149" s="5"/>
      <c r="F149" s="6"/>
    </row>
    <row r="150" spans="1:6">
      <c r="A150" s="25"/>
      <c r="B150" s="13" t="str">
        <f t="shared" si="6"/>
        <v>2.5.13</v>
      </c>
      <c r="C150" s="7"/>
      <c r="D150" s="5"/>
      <c r="E150" s="5"/>
      <c r="F150" s="6"/>
    </row>
    <row r="151" spans="1:6">
      <c r="A151" s="25"/>
      <c r="B151" s="13" t="str">
        <f t="shared" si="6"/>
        <v>2.5.14</v>
      </c>
      <c r="C151" s="7"/>
      <c r="D151" s="5"/>
      <c r="E151" s="5"/>
      <c r="F151" s="6"/>
    </row>
    <row r="152" spans="1:6">
      <c r="A152" s="25"/>
      <c r="B152" s="13" t="str">
        <f t="shared" si="6"/>
        <v>2.5.15</v>
      </c>
      <c r="C152" s="7"/>
      <c r="D152" s="5"/>
      <c r="E152" s="5"/>
      <c r="F152" s="6"/>
    </row>
    <row r="153" spans="1:6">
      <c r="A153" s="25"/>
      <c r="B153" s="13" t="str">
        <f t="shared" si="6"/>
        <v>2.5.16</v>
      </c>
      <c r="C153" s="7" t="s">
        <v>105</v>
      </c>
      <c r="D153" s="5">
        <v>135</v>
      </c>
      <c r="E153" s="5"/>
      <c r="F153" s="6" t="s">
        <v>131</v>
      </c>
    </row>
    <row r="154" spans="1:6">
      <c r="A154" s="25"/>
      <c r="B154" s="17" t="s">
        <v>84</v>
      </c>
      <c r="C154" s="7" t="s">
        <v>104</v>
      </c>
      <c r="D154" s="5">
        <v>949.76</v>
      </c>
      <c r="E154" s="5"/>
      <c r="F154" s="6" t="s">
        <v>58</v>
      </c>
    </row>
    <row r="155" spans="1:6">
      <c r="A155" s="25"/>
      <c r="B155" s="17" t="s">
        <v>85</v>
      </c>
      <c r="C155" s="7" t="s">
        <v>59</v>
      </c>
      <c r="D155" s="5">
        <v>30</v>
      </c>
      <c r="E155" s="5"/>
      <c r="F155" s="6" t="s">
        <v>60</v>
      </c>
    </row>
    <row r="156" spans="1:6">
      <c r="A156" s="25"/>
      <c r="B156" s="17" t="s">
        <v>86</v>
      </c>
      <c r="C156" s="7" t="s">
        <v>61</v>
      </c>
      <c r="D156" s="19">
        <v>1590.09</v>
      </c>
      <c r="E156" s="5"/>
      <c r="F156" s="6" t="s">
        <v>62</v>
      </c>
    </row>
    <row r="157" spans="1:6">
      <c r="A157" s="25"/>
      <c r="B157" s="17" t="s">
        <v>87</v>
      </c>
      <c r="C157" s="7" t="s">
        <v>124</v>
      </c>
      <c r="D157" s="19">
        <v>1500</v>
      </c>
      <c r="E157" s="5"/>
      <c r="F157" s="6" t="s">
        <v>132</v>
      </c>
    </row>
    <row r="158" spans="1:6">
      <c r="A158" s="25"/>
      <c r="B158" s="17" t="s">
        <v>88</v>
      </c>
      <c r="C158" s="7" t="s">
        <v>63</v>
      </c>
      <c r="D158" s="5">
        <v>175</v>
      </c>
      <c r="E158" s="5"/>
      <c r="F158" s="6" t="s">
        <v>133</v>
      </c>
    </row>
    <row r="159" spans="1:6">
      <c r="A159" s="25"/>
      <c r="B159" s="17" t="s">
        <v>89</v>
      </c>
      <c r="C159" s="7" t="s">
        <v>64</v>
      </c>
      <c r="D159" s="5">
        <v>1278.25</v>
      </c>
      <c r="E159" s="5"/>
      <c r="F159" s="6" t="s">
        <v>65</v>
      </c>
    </row>
    <row r="160" spans="1:6">
      <c r="A160" s="38"/>
      <c r="B160" s="17" t="s">
        <v>123</v>
      </c>
      <c r="C160" s="7" t="s">
        <v>66</v>
      </c>
      <c r="D160" s="5">
        <v>965</v>
      </c>
      <c r="E160" s="5"/>
      <c r="F160" s="6" t="s">
        <v>125</v>
      </c>
    </row>
    <row r="161" spans="1:6">
      <c r="A161" s="27" t="s">
        <v>25</v>
      </c>
      <c r="B161" s="28"/>
      <c r="C161" s="29"/>
      <c r="D161" s="8">
        <f>+D85+D102+D137+D154+D155+D156+D158+D159+D160+D136+D119+D157</f>
        <v>19100.63</v>
      </c>
      <c r="E161" s="8">
        <f>SUM(E84:E160)</f>
        <v>0</v>
      </c>
      <c r="F161" s="9"/>
    </row>
    <row r="162" spans="1:6">
      <c r="A162" s="24">
        <v>3</v>
      </c>
      <c r="B162" s="7" t="s">
        <v>67</v>
      </c>
      <c r="C162" s="7"/>
      <c r="D162" s="5"/>
      <c r="E162" s="5"/>
      <c r="F162" s="6" t="s">
        <v>68</v>
      </c>
    </row>
    <row r="163" spans="1:6">
      <c r="A163" s="25"/>
      <c r="B163" s="7" t="s">
        <v>27</v>
      </c>
      <c r="C163" s="7" t="s">
        <v>69</v>
      </c>
      <c r="D163" s="5">
        <v>265</v>
      </c>
      <c r="E163" s="5"/>
      <c r="F163" s="6" t="s">
        <v>135</v>
      </c>
    </row>
    <row r="164" spans="1:6">
      <c r="A164" s="25"/>
      <c r="B164" s="7" t="s">
        <v>70</v>
      </c>
      <c r="C164" s="7" t="s">
        <v>137</v>
      </c>
      <c r="D164" s="5">
        <v>42</v>
      </c>
      <c r="E164" s="5"/>
      <c r="F164" s="6" t="s">
        <v>136</v>
      </c>
    </row>
    <row r="165" spans="1:6">
      <c r="A165" s="27" t="s">
        <v>30</v>
      </c>
      <c r="B165" s="28"/>
      <c r="C165" s="29"/>
      <c r="D165" s="8">
        <f>SUM(D162:D164)</f>
        <v>307</v>
      </c>
      <c r="E165" s="8">
        <f>SUM(E162:E164)</f>
        <v>0</v>
      </c>
      <c r="F165" s="9"/>
    </row>
    <row r="166" spans="1:6">
      <c r="A166" s="4">
        <v>4</v>
      </c>
      <c r="B166" s="7" t="s">
        <v>71</v>
      </c>
      <c r="C166" s="7"/>
      <c r="D166" s="5">
        <v>543.95000000000005</v>
      </c>
      <c r="E166" s="5"/>
      <c r="F166" s="6" t="s">
        <v>134</v>
      </c>
    </row>
    <row r="167" spans="1:6">
      <c r="A167" s="27" t="s">
        <v>36</v>
      </c>
      <c r="B167" s="28"/>
      <c r="C167" s="29"/>
      <c r="D167" s="8">
        <f>SUM(D166:D166)</f>
        <v>543.95000000000005</v>
      </c>
      <c r="E167" s="8"/>
      <c r="F167" s="9"/>
    </row>
    <row r="168" spans="1:6" ht="15.6">
      <c r="A168" s="30" t="s">
        <v>72</v>
      </c>
      <c r="B168" s="31"/>
      <c r="C168" s="32"/>
      <c r="D168" s="10">
        <f>+D167+D165+D161+D83</f>
        <v>40522.100000000006</v>
      </c>
      <c r="E168" s="10">
        <f>+E167+E165+E161+E83</f>
        <v>0</v>
      </c>
      <c r="F168" s="6"/>
    </row>
    <row r="169" spans="1:6">
      <c r="A169" t="s">
        <v>73</v>
      </c>
    </row>
    <row r="170" spans="1:6">
      <c r="A170" s="33" t="s">
        <v>93</v>
      </c>
      <c r="B170" s="34"/>
      <c r="C170" s="34"/>
      <c r="D170" s="34"/>
      <c r="E170" s="34"/>
      <c r="F170" s="34"/>
    </row>
    <row r="171" spans="1:6">
      <c r="A171" t="s">
        <v>139</v>
      </c>
      <c r="C171" s="11"/>
    </row>
    <row r="172" spans="1:6">
      <c r="A172" t="s">
        <v>113</v>
      </c>
    </row>
    <row r="173" spans="1:6">
      <c r="A173" s="33" t="s">
        <v>92</v>
      </c>
      <c r="B173" s="34"/>
      <c r="C173" s="34"/>
      <c r="D173" s="34"/>
      <c r="E173" s="34"/>
      <c r="F173" s="34"/>
    </row>
    <row r="175" spans="1:6">
      <c r="A175" s="26" t="s">
        <v>74</v>
      </c>
      <c r="B175" s="26"/>
      <c r="C175" s="26"/>
      <c r="D175" s="22"/>
      <c r="F175" s="12" t="s">
        <v>75</v>
      </c>
    </row>
    <row r="176" spans="1:6">
      <c r="A176" s="26" t="s">
        <v>76</v>
      </c>
      <c r="B176" s="26"/>
      <c r="C176" s="26"/>
      <c r="F176" s="11" t="s">
        <v>76</v>
      </c>
    </row>
    <row r="177" spans="1:6" ht="27" customHeight="1">
      <c r="A177" s="26" t="s">
        <v>77</v>
      </c>
      <c r="B177" s="26"/>
      <c r="C177" s="26"/>
      <c r="D177" s="26" t="s">
        <v>78</v>
      </c>
      <c r="E177" s="26"/>
      <c r="F177" s="11" t="s">
        <v>79</v>
      </c>
    </row>
    <row r="178" spans="1:6">
      <c r="A178" s="26" t="s">
        <v>80</v>
      </c>
      <c r="B178" s="26"/>
      <c r="C178" s="26"/>
      <c r="F178" s="11" t="s">
        <v>81</v>
      </c>
    </row>
  </sheetData>
  <mergeCells count="37">
    <mergeCell ref="A1:F1"/>
    <mergeCell ref="A2:F2"/>
    <mergeCell ref="A3:F3"/>
    <mergeCell ref="A4:F4"/>
    <mergeCell ref="A5:F5"/>
    <mergeCell ref="A6:F6"/>
    <mergeCell ref="B7:C7"/>
    <mergeCell ref="A8:F8"/>
    <mergeCell ref="B9:C9"/>
    <mergeCell ref="A16:C16"/>
    <mergeCell ref="A9:A15"/>
    <mergeCell ref="B17:C17"/>
    <mergeCell ref="A19:C19"/>
    <mergeCell ref="B20:C20"/>
    <mergeCell ref="A22:C22"/>
    <mergeCell ref="B23:C23"/>
    <mergeCell ref="A17:A18"/>
    <mergeCell ref="A20:A21"/>
    <mergeCell ref="A23:A27"/>
    <mergeCell ref="A28:C28"/>
    <mergeCell ref="A29:C29"/>
    <mergeCell ref="A30:F30"/>
    <mergeCell ref="A83:C83"/>
    <mergeCell ref="A161:C161"/>
    <mergeCell ref="A31:A82"/>
    <mergeCell ref="A84:A160"/>
    <mergeCell ref="A178:C178"/>
    <mergeCell ref="A165:C165"/>
    <mergeCell ref="A167:C167"/>
    <mergeCell ref="A168:C168"/>
    <mergeCell ref="A170:F170"/>
    <mergeCell ref="A173:F173"/>
    <mergeCell ref="A162:A164"/>
    <mergeCell ref="A175:C175"/>
    <mergeCell ref="A176:C176"/>
    <mergeCell ref="A177:C177"/>
    <mergeCell ref="D177:E177"/>
  </mergeCells>
  <pageMargins left="0.39370078740157499" right="0.39370078740157499" top="0.39370078740157499" bottom="0.39370078740157499" header="0.31496062992126" footer="0.31496062992126"/>
  <pageSetup paperSize="9" scale="85" fitToHeight="0" orientation="landscape" horizontalDpi="1200"/>
  <rowBreaks count="1" manualBreakCount="1">
    <brk id="29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usjpdr.ris.kt@gmail.com</dc:creator>
  <cp:lastModifiedBy>Davor Šoštarić</cp:lastModifiedBy>
  <cp:lastPrinted>2021-01-31T12:09:00Z</cp:lastPrinted>
  <dcterms:created xsi:type="dcterms:W3CDTF">2020-12-27T13:26:00Z</dcterms:created>
  <dcterms:modified xsi:type="dcterms:W3CDTF">2026-01-08T12:44:21Z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ED15C6BE936E4DA7950ED83952089B98_12</vt:lpwstr>
  </property>
  <property fmtid="{D5CDD505-2E9C-101B-9397-08002B2CF9AE}" pid="3" name="KSOProductBuildVer">
    <vt:lpwstr>2057-12.2.0.19307</vt:lpwstr>
  </property>
</Properties>
</file>